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-300" windowWidth="13995" windowHeight="7425"/>
  </bookViews>
  <sheets>
    <sheet name="на1.10.2023" sheetId="17" r:id="rId1"/>
  </sheets>
  <calcPr calcId="144525"/>
</workbook>
</file>

<file path=xl/calcChain.xml><?xml version="1.0" encoding="utf-8"?>
<calcChain xmlns="http://schemas.openxmlformats.org/spreadsheetml/2006/main">
  <c r="E17" i="17" l="1"/>
  <c r="D24" i="17" l="1"/>
  <c r="E27" i="17"/>
  <c r="F7" i="17"/>
  <c r="G7" i="17"/>
  <c r="F8" i="17"/>
  <c r="G8" i="17"/>
  <c r="F9" i="17"/>
  <c r="G9" i="17"/>
  <c r="F10" i="17"/>
  <c r="G10" i="17"/>
  <c r="F11" i="17"/>
  <c r="G11" i="17"/>
  <c r="F12" i="17"/>
  <c r="G12" i="17"/>
  <c r="F13" i="17"/>
  <c r="G13" i="17"/>
  <c r="F14" i="17"/>
  <c r="G14" i="17"/>
  <c r="F15" i="17"/>
  <c r="G15" i="17"/>
  <c r="F16" i="17"/>
  <c r="G16" i="17"/>
  <c r="F18" i="17"/>
  <c r="G18" i="17"/>
  <c r="F19" i="17"/>
  <c r="G19" i="17"/>
  <c r="F20" i="17"/>
  <c r="G20" i="17"/>
  <c r="F21" i="17"/>
  <c r="G21" i="17"/>
  <c r="F22" i="17"/>
  <c r="G22" i="17"/>
  <c r="F23" i="17"/>
  <c r="G23" i="17"/>
  <c r="F24" i="17"/>
  <c r="G24" i="17"/>
  <c r="F25" i="17"/>
  <c r="G25" i="17"/>
  <c r="F26" i="17"/>
  <c r="G26" i="17"/>
  <c r="C27" i="17"/>
  <c r="F27" i="17" s="1"/>
  <c r="B27" i="17"/>
  <c r="C17" i="17"/>
  <c r="B17" i="17"/>
  <c r="B6" i="17" s="1"/>
  <c r="C6" i="17" l="1"/>
  <c r="E6" i="17"/>
  <c r="F6" i="17" s="1"/>
  <c r="G27" i="17"/>
  <c r="F17" i="17"/>
  <c r="G17" i="17"/>
  <c r="G6" i="17" l="1"/>
  <c r="D26" i="17"/>
  <c r="D23" i="17"/>
  <c r="D22" i="17"/>
  <c r="D21" i="17"/>
  <c r="D20" i="17"/>
  <c r="D19" i="17"/>
  <c r="D18" i="17"/>
  <c r="D16" i="17"/>
  <c r="D15" i="17"/>
  <c r="D14" i="17"/>
  <c r="D13" i="17"/>
  <c r="D12" i="17"/>
  <c r="D11" i="17"/>
  <c r="D9" i="17"/>
  <c r="D8" i="17"/>
  <c r="D7" i="17"/>
  <c r="D27" i="17" l="1"/>
  <c r="D17" i="17"/>
  <c r="D6" i="17" l="1"/>
</calcChain>
</file>

<file path=xl/sharedStrings.xml><?xml version="1.0" encoding="utf-8"?>
<sst xmlns="http://schemas.openxmlformats.org/spreadsheetml/2006/main" count="33" uniqueCount="33">
  <si>
    <t>АНАЛИЗ</t>
  </si>
  <si>
    <t>Наименование</t>
  </si>
  <si>
    <t>%</t>
  </si>
  <si>
    <t>НАЛОГОВЫЕ И НЕНАЛОГОВЫЕ ДОХОДЫ</t>
  </si>
  <si>
    <t>Налог на доходы физ. лиц</t>
  </si>
  <si>
    <t xml:space="preserve">Налоги по упрощенной системе н/о </t>
  </si>
  <si>
    <t xml:space="preserve">Единый налог на вменен. доход </t>
  </si>
  <si>
    <t>Единый сельхозналог</t>
  </si>
  <si>
    <t>Налог на имущ. физических лиц</t>
  </si>
  <si>
    <t>Налог на имущество организаций</t>
  </si>
  <si>
    <t>Земельный налог</t>
  </si>
  <si>
    <t>Госпошлина</t>
  </si>
  <si>
    <t>Итого налоговые доходы:</t>
  </si>
  <si>
    <t xml:space="preserve">Доходы от аренды   земли </t>
  </si>
  <si>
    <t>Доходы от аренды имущества</t>
  </si>
  <si>
    <t>Плата за негативное воздействие на окружающую среду</t>
  </si>
  <si>
    <t>Доходы от реализации гос.имущества</t>
  </si>
  <si>
    <t>Штрафы, санкции, возмещение ущерба</t>
  </si>
  <si>
    <t>Невыясненные поступления</t>
  </si>
  <si>
    <t>Прочие неналоговые доходы</t>
  </si>
  <si>
    <t>Итого неналоговые доходы:</t>
  </si>
  <si>
    <t xml:space="preserve">Исполнен уточнен. плана, % </t>
  </si>
  <si>
    <t>Патентная система</t>
  </si>
  <si>
    <t>Доходы от уплаты акцизов</t>
  </si>
  <si>
    <t>отклонение</t>
  </si>
  <si>
    <t xml:space="preserve">Прочие дох. от использования имущ. имущества </t>
  </si>
  <si>
    <t>Доходы от оказания платных услуг  и компенсации  затрат бюджетов</t>
  </si>
  <si>
    <t>*Задолженность по неналоговым доходам по состоянию на 01.04.2020</t>
  </si>
  <si>
    <t>Утвержденный план  на год</t>
  </si>
  <si>
    <t>В сравнении с 2022 годом</t>
  </si>
  <si>
    <t>исполнения консолидированного бюджета Котельничского района  по доходам на 01.10.2023</t>
  </si>
  <si>
    <r>
      <t xml:space="preserve">Факт. исполнение на </t>
    </r>
    <r>
      <rPr>
        <b/>
        <sz val="12"/>
        <rFont val="Times New Roman"/>
        <family val="1"/>
        <charset val="204"/>
      </rPr>
      <t>01.10.2023</t>
    </r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</si>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</sst>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vertical="top" wrapText="1"/>
    </xf>
    <xf numFmtId="164" fontId="2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8" fillId="3" borderId="3" xfId="0" applyFont="1" applyFill="1" applyBorder="1" applyAlignment="1">
      <alignment wrapText="1"/>
    </xf>
    <xf numFmtId="164" fontId="2" fillId="3" borderId="3" xfId="0" applyNumberFormat="1" applyFont="1" applyFill="1" applyBorder="1"/>
    <xf numFmtId="164" fontId="11" fillId="3" borderId="3" xfId="0" applyNumberFormat="1" applyFont="1" applyFill="1" applyBorder="1"/>
    <xf numFmtId="0" fontId="4" fillId="0" borderId="3" xfId="0" applyFont="1" applyBorder="1" applyAlignment="1">
      <alignment wrapText="1"/>
    </xf>
    <xf numFmtId="164" fontId="2" fillId="0" borderId="3" xfId="0" applyNumberFormat="1" applyFont="1" applyBorder="1"/>
    <xf numFmtId="164" fontId="11" fillId="2" borderId="3" xfId="0" applyNumberFormat="1" applyFont="1" applyFill="1" applyBorder="1"/>
    <xf numFmtId="0" fontId="3" fillId="3" borderId="3" xfId="0" applyFont="1" applyFill="1" applyBorder="1" applyAlignment="1">
      <alignment vertical="top" wrapText="1"/>
    </xf>
    <xf numFmtId="0" fontId="4" fillId="0" borderId="3" xfId="1" applyFont="1" applyBorder="1" applyAlignment="1">
      <alignment wrapText="1"/>
    </xf>
    <xf numFmtId="0" fontId="10" fillId="0" borderId="0" xfId="0" applyFont="1" applyFill="1" applyBorder="1"/>
    <xf numFmtId="164" fontId="12" fillId="0" borderId="0" xfId="0" applyNumberFormat="1" applyFont="1" applyFill="1" applyBorder="1"/>
    <xf numFmtId="164" fontId="13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3" fillId="0" borderId="0" xfId="0" applyFont="1" applyAlignment="1"/>
    <xf numFmtId="165" fontId="5" fillId="3" borderId="4" xfId="0" applyNumberFormat="1" applyFont="1" applyFill="1" applyBorder="1" applyAlignment="1">
      <alignment vertical="center"/>
    </xf>
    <xf numFmtId="165" fontId="5" fillId="3" borderId="4" xfId="0" applyNumberFormat="1" applyFont="1" applyFill="1" applyBorder="1"/>
    <xf numFmtId="164" fontId="5" fillId="3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/>
    <xf numFmtId="164" fontId="5" fillId="3" borderId="4" xfId="0" applyNumberFormat="1" applyFont="1" applyFill="1" applyBorder="1"/>
    <xf numFmtId="4" fontId="4" fillId="0" borderId="4" xfId="0" applyNumberFormat="1" applyFont="1" applyBorder="1"/>
    <xf numFmtId="4" fontId="4" fillId="0" borderId="3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3">
    <cellStyle name="Заголовок 4" xfId="1" builtinId="19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="110" zoomScaleNormal="110" workbookViewId="0">
      <selection activeCell="E27" sqref="E27"/>
    </sheetView>
  </sheetViews>
  <sheetFormatPr defaultColWidth="9.140625" defaultRowHeight="16.5" x14ac:dyDescent="0.25"/>
  <cols>
    <col min="1" max="1" width="42" style="1" customWidth="1"/>
    <col min="2" max="2" width="12.42578125" style="1" customWidth="1"/>
    <col min="3" max="3" width="13" style="1" customWidth="1"/>
    <col min="4" max="4" width="10.7109375" style="1" customWidth="1"/>
    <col min="5" max="5" width="11.85546875" style="2" customWidth="1"/>
    <col min="6" max="6" width="12.85546875" style="1" customWidth="1"/>
    <col min="7" max="7" width="10.140625" style="1" customWidth="1"/>
    <col min="8" max="16384" width="9.140625" style="1"/>
  </cols>
  <sheetData>
    <row r="1" spans="1:13" ht="18.75" customHeight="1" x14ac:dyDescent="0.3">
      <c r="A1" s="29" t="s">
        <v>0</v>
      </c>
      <c r="B1" s="29"/>
      <c r="C1" s="29"/>
      <c r="D1" s="29"/>
      <c r="E1" s="29"/>
      <c r="F1" s="29"/>
      <c r="G1" s="29"/>
      <c r="H1" s="20"/>
      <c r="I1" s="20"/>
      <c r="J1" s="20"/>
      <c r="K1" s="20"/>
      <c r="L1" s="20"/>
      <c r="M1" s="20"/>
    </row>
    <row r="2" spans="1:13" ht="18" customHeight="1" x14ac:dyDescent="0.25">
      <c r="A2" s="30" t="s">
        <v>30</v>
      </c>
      <c r="B2" s="30"/>
      <c r="C2" s="30"/>
      <c r="D2" s="30"/>
      <c r="E2" s="30"/>
      <c r="F2" s="30"/>
      <c r="G2" s="30"/>
      <c r="H2" s="21"/>
      <c r="I2" s="21"/>
      <c r="J2" s="21"/>
      <c r="K2" s="21"/>
      <c r="L2" s="21"/>
      <c r="M2" s="21"/>
    </row>
    <row r="3" spans="1:13" ht="12" customHeight="1" x14ac:dyDescent="0.25">
      <c r="G3" s="7"/>
    </row>
    <row r="4" spans="1:13" ht="21.6" customHeight="1" x14ac:dyDescent="0.25">
      <c r="A4" s="31" t="s">
        <v>1</v>
      </c>
      <c r="B4" s="33"/>
      <c r="C4" s="33"/>
      <c r="D4" s="33"/>
      <c r="E4" s="34" t="s">
        <v>29</v>
      </c>
      <c r="F4" s="35"/>
      <c r="G4" s="36"/>
    </row>
    <row r="5" spans="1:13" ht="63" customHeight="1" x14ac:dyDescent="0.25">
      <c r="A5" s="32"/>
      <c r="B5" s="6" t="s">
        <v>28</v>
      </c>
      <c r="C5" s="6" t="s">
        <v>31</v>
      </c>
      <c r="D5" s="6" t="s">
        <v>21</v>
      </c>
      <c r="E5" s="5" t="s">
        <v>32</v>
      </c>
      <c r="F5" s="5" t="s">
        <v>24</v>
      </c>
      <c r="G5" s="5" t="s">
        <v>2</v>
      </c>
    </row>
    <row r="6" spans="1:13" s="2" customFormat="1" ht="23.25" customHeight="1" x14ac:dyDescent="0.25">
      <c r="A6" s="8" t="s">
        <v>3</v>
      </c>
      <c r="B6" s="22">
        <f>B17+B27</f>
        <v>121419.09</v>
      </c>
      <c r="C6" s="22">
        <f>C17+C27</f>
        <v>104400.44000000002</v>
      </c>
      <c r="D6" s="9">
        <f t="shared" ref="D6:D24" si="0">(C6/B6)*100</f>
        <v>85.983546738820081</v>
      </c>
      <c r="E6" s="24">
        <f>E17+E27</f>
        <v>95989.77</v>
      </c>
      <c r="F6" s="10">
        <f t="shared" ref="F6:F27" si="1">C6-E6</f>
        <v>8410.6700000000128</v>
      </c>
      <c r="G6" s="10">
        <f t="shared" ref="G6:G27" si="2">C6/E6*100</f>
        <v>108.76204828910416</v>
      </c>
    </row>
    <row r="7" spans="1:13" ht="18.75" customHeight="1" x14ac:dyDescent="0.25">
      <c r="A7" s="11" t="s">
        <v>4</v>
      </c>
      <c r="B7" s="27">
        <v>36529.300000000003</v>
      </c>
      <c r="C7" s="28">
        <v>27697.45</v>
      </c>
      <c r="D7" s="12">
        <f t="shared" si="0"/>
        <v>75.822558877394314</v>
      </c>
      <c r="E7" s="25">
        <v>24474.32</v>
      </c>
      <c r="F7" s="13">
        <f t="shared" si="1"/>
        <v>3223.130000000001</v>
      </c>
      <c r="G7" s="13">
        <f t="shared" si="2"/>
        <v>113.16943637249166</v>
      </c>
    </row>
    <row r="8" spans="1:13" ht="18.75" customHeight="1" x14ac:dyDescent="0.25">
      <c r="A8" s="11" t="s">
        <v>23</v>
      </c>
      <c r="B8" s="27">
        <v>11679.16</v>
      </c>
      <c r="C8" s="28">
        <v>9840.43</v>
      </c>
      <c r="D8" s="12">
        <f t="shared" si="0"/>
        <v>84.25631637891766</v>
      </c>
      <c r="E8" s="25">
        <v>9595.09</v>
      </c>
      <c r="F8" s="13">
        <f t="shared" si="1"/>
        <v>245.34000000000015</v>
      </c>
      <c r="G8" s="13">
        <f t="shared" si="2"/>
        <v>102.55693276457021</v>
      </c>
    </row>
    <row r="9" spans="1:13" ht="18.75" customHeight="1" x14ac:dyDescent="0.25">
      <c r="A9" s="11" t="s">
        <v>5</v>
      </c>
      <c r="B9" s="27">
        <v>36367</v>
      </c>
      <c r="C9" s="28">
        <v>37531.85</v>
      </c>
      <c r="D9" s="12">
        <f t="shared" si="0"/>
        <v>103.20304121868726</v>
      </c>
      <c r="E9" s="25">
        <v>32820.67</v>
      </c>
      <c r="F9" s="13">
        <f t="shared" si="1"/>
        <v>4711.18</v>
      </c>
      <c r="G9" s="13">
        <f t="shared" si="2"/>
        <v>114.35430781882272</v>
      </c>
    </row>
    <row r="10" spans="1:13" ht="18.75" customHeight="1" x14ac:dyDescent="0.25">
      <c r="A10" s="11" t="s">
        <v>6</v>
      </c>
      <c r="B10" s="27">
        <v>0</v>
      </c>
      <c r="C10" s="28">
        <v>-12.99</v>
      </c>
      <c r="D10" s="12"/>
      <c r="E10" s="25">
        <v>-4.1500000000000004</v>
      </c>
      <c r="F10" s="13">
        <f t="shared" si="1"/>
        <v>-8.84</v>
      </c>
      <c r="G10" s="13">
        <f t="shared" si="2"/>
        <v>313.01204819277103</v>
      </c>
    </row>
    <row r="11" spans="1:13" ht="18.75" customHeight="1" x14ac:dyDescent="0.25">
      <c r="A11" s="11" t="s">
        <v>7</v>
      </c>
      <c r="B11" s="27">
        <v>808</v>
      </c>
      <c r="C11" s="28">
        <v>386.16</v>
      </c>
      <c r="D11" s="12">
        <f t="shared" si="0"/>
        <v>47.792079207920793</v>
      </c>
      <c r="E11" s="25">
        <v>1019.6</v>
      </c>
      <c r="F11" s="13">
        <f t="shared" si="1"/>
        <v>-633.44000000000005</v>
      </c>
      <c r="G11" s="13">
        <f t="shared" si="2"/>
        <v>37.873675951353476</v>
      </c>
    </row>
    <row r="12" spans="1:13" ht="18.75" customHeight="1" x14ac:dyDescent="0.25">
      <c r="A12" s="11" t="s">
        <v>22</v>
      </c>
      <c r="B12" s="27">
        <v>1500</v>
      </c>
      <c r="C12" s="28">
        <v>1146.58</v>
      </c>
      <c r="D12" s="12">
        <f t="shared" si="0"/>
        <v>76.438666666666663</v>
      </c>
      <c r="E12" s="25">
        <v>1096</v>
      </c>
      <c r="F12" s="13">
        <f t="shared" si="1"/>
        <v>50.579999999999927</v>
      </c>
      <c r="G12" s="13">
        <f t="shared" si="2"/>
        <v>104.61496350364963</v>
      </c>
    </row>
    <row r="13" spans="1:13" ht="18.75" customHeight="1" x14ac:dyDescent="0.25">
      <c r="A13" s="11" t="s">
        <v>8</v>
      </c>
      <c r="B13" s="27">
        <v>1805.9</v>
      </c>
      <c r="C13" s="28">
        <v>116.75</v>
      </c>
      <c r="D13" s="12">
        <f t="shared" si="0"/>
        <v>6.4649205382357824</v>
      </c>
      <c r="E13" s="25">
        <v>295.93</v>
      </c>
      <c r="F13" s="13">
        <f t="shared" si="1"/>
        <v>-179.18</v>
      </c>
      <c r="G13" s="13">
        <f t="shared" si="2"/>
        <v>39.451897408170851</v>
      </c>
    </row>
    <row r="14" spans="1:13" ht="18.75" customHeight="1" x14ac:dyDescent="0.25">
      <c r="A14" s="11" t="s">
        <v>9</v>
      </c>
      <c r="B14" s="27">
        <v>7598</v>
      </c>
      <c r="C14" s="28">
        <v>4918.6400000000003</v>
      </c>
      <c r="D14" s="12">
        <f t="shared" si="0"/>
        <v>64.735983153461447</v>
      </c>
      <c r="E14" s="25">
        <v>5327.28</v>
      </c>
      <c r="F14" s="13">
        <f t="shared" si="1"/>
        <v>-408.63999999999942</v>
      </c>
      <c r="G14" s="13">
        <f t="shared" si="2"/>
        <v>92.329293748404453</v>
      </c>
    </row>
    <row r="15" spans="1:13" ht="18.75" customHeight="1" x14ac:dyDescent="0.25">
      <c r="A15" s="11" t="s">
        <v>10</v>
      </c>
      <c r="B15" s="27">
        <v>2600.9</v>
      </c>
      <c r="C15" s="28">
        <v>952.57</v>
      </c>
      <c r="D15" s="12">
        <f t="shared" si="0"/>
        <v>36.624629935791461</v>
      </c>
      <c r="E15" s="25">
        <v>1099.72</v>
      </c>
      <c r="F15" s="13">
        <f t="shared" si="1"/>
        <v>-147.14999999999998</v>
      </c>
      <c r="G15" s="13">
        <f t="shared" si="2"/>
        <v>86.619321281780813</v>
      </c>
    </row>
    <row r="16" spans="1:13" ht="18.75" customHeight="1" x14ac:dyDescent="0.25">
      <c r="A16" s="11" t="s">
        <v>11</v>
      </c>
      <c r="B16" s="27">
        <v>93.31</v>
      </c>
      <c r="C16" s="28">
        <v>113.63</v>
      </c>
      <c r="D16" s="12">
        <f t="shared" si="0"/>
        <v>121.77687278962597</v>
      </c>
      <c r="E16" s="25">
        <v>145.72</v>
      </c>
      <c r="F16" s="13">
        <f t="shared" si="1"/>
        <v>-32.090000000000003</v>
      </c>
      <c r="G16" s="13">
        <f t="shared" si="2"/>
        <v>77.978314575898978</v>
      </c>
    </row>
    <row r="17" spans="1:7" ht="18.75" customHeight="1" x14ac:dyDescent="0.25">
      <c r="A17" s="14" t="s">
        <v>12</v>
      </c>
      <c r="B17" s="23">
        <f>SUM(B7:B16)</f>
        <v>98981.569999999992</v>
      </c>
      <c r="C17" s="23">
        <f>SUM(C7:C16)</f>
        <v>82691.070000000022</v>
      </c>
      <c r="D17" s="9">
        <f t="shared" si="0"/>
        <v>83.541885625778647</v>
      </c>
      <c r="E17" s="26">
        <f>SUM(E7:E16)</f>
        <v>75870.180000000008</v>
      </c>
      <c r="F17" s="10">
        <f t="shared" si="1"/>
        <v>6820.890000000014</v>
      </c>
      <c r="G17" s="10">
        <f t="shared" si="2"/>
        <v>108.99021196470078</v>
      </c>
    </row>
    <row r="18" spans="1:7" ht="18.75" customHeight="1" x14ac:dyDescent="0.25">
      <c r="A18" s="11" t="s">
        <v>13</v>
      </c>
      <c r="B18" s="27">
        <v>3808.6</v>
      </c>
      <c r="C18" s="28">
        <v>3366.15</v>
      </c>
      <c r="D18" s="12">
        <f t="shared" si="0"/>
        <v>88.382870346058922</v>
      </c>
      <c r="E18" s="25">
        <v>3448.42</v>
      </c>
      <c r="F18" s="13">
        <f t="shared" si="1"/>
        <v>-82.269999999999982</v>
      </c>
      <c r="G18" s="13">
        <f t="shared" si="2"/>
        <v>97.614269723525553</v>
      </c>
    </row>
    <row r="19" spans="1:7" ht="18.75" customHeight="1" x14ac:dyDescent="0.25">
      <c r="A19" s="11" t="s">
        <v>14</v>
      </c>
      <c r="B19" s="27">
        <v>2010.35</v>
      </c>
      <c r="C19" s="28">
        <v>1413.56</v>
      </c>
      <c r="D19" s="12">
        <f t="shared" si="0"/>
        <v>70.314124406197934</v>
      </c>
      <c r="E19" s="25">
        <v>1517.47</v>
      </c>
      <c r="F19" s="13">
        <f t="shared" si="1"/>
        <v>-103.91000000000008</v>
      </c>
      <c r="G19" s="13">
        <f t="shared" si="2"/>
        <v>93.152418169716697</v>
      </c>
    </row>
    <row r="20" spans="1:7" ht="18.75" customHeight="1" x14ac:dyDescent="0.25">
      <c r="A20" s="3" t="s">
        <v>25</v>
      </c>
      <c r="B20" s="27">
        <v>1517.03</v>
      </c>
      <c r="C20" s="28">
        <v>1021.35</v>
      </c>
      <c r="D20" s="12">
        <f t="shared" si="0"/>
        <v>67.325629684317391</v>
      </c>
      <c r="E20" s="25">
        <v>996.62</v>
      </c>
      <c r="F20" s="13">
        <f t="shared" si="1"/>
        <v>24.730000000000018</v>
      </c>
      <c r="G20" s="13">
        <f t="shared" si="2"/>
        <v>102.48138708835866</v>
      </c>
    </row>
    <row r="21" spans="1:7" ht="32.25" customHeight="1" x14ac:dyDescent="0.25">
      <c r="A21" s="3" t="s">
        <v>15</v>
      </c>
      <c r="B21" s="27">
        <v>254</v>
      </c>
      <c r="C21" s="28">
        <v>256.72000000000003</v>
      </c>
      <c r="D21" s="12">
        <f t="shared" si="0"/>
        <v>101.07086614173228</v>
      </c>
      <c r="E21" s="25">
        <v>1055.4100000000001</v>
      </c>
      <c r="F21" s="13">
        <f t="shared" si="1"/>
        <v>-798.69</v>
      </c>
      <c r="G21" s="13">
        <f t="shared" si="2"/>
        <v>24.324196283908623</v>
      </c>
    </row>
    <row r="22" spans="1:7" ht="32.25" customHeight="1" x14ac:dyDescent="0.25">
      <c r="A22" s="15" t="s">
        <v>26</v>
      </c>
      <c r="B22" s="27">
        <v>12469.07</v>
      </c>
      <c r="C22" s="28">
        <v>10673.84</v>
      </c>
      <c r="D22" s="12">
        <f t="shared" si="0"/>
        <v>85.602534912387213</v>
      </c>
      <c r="E22" s="25">
        <v>10235.6</v>
      </c>
      <c r="F22" s="13">
        <f t="shared" si="1"/>
        <v>438.23999999999978</v>
      </c>
      <c r="G22" s="13">
        <f t="shared" si="2"/>
        <v>104.28152721872679</v>
      </c>
    </row>
    <row r="23" spans="1:7" ht="18.75" customHeight="1" x14ac:dyDescent="0.25">
      <c r="A23" s="11" t="s">
        <v>16</v>
      </c>
      <c r="B23" s="27">
        <v>530.83000000000004</v>
      </c>
      <c r="C23" s="28">
        <v>2741.39</v>
      </c>
      <c r="D23" s="12">
        <f t="shared" si="0"/>
        <v>516.43464009193144</v>
      </c>
      <c r="E23" s="25">
        <v>1625.12</v>
      </c>
      <c r="F23" s="13">
        <f t="shared" si="1"/>
        <v>1116.27</v>
      </c>
      <c r="G23" s="13">
        <f t="shared" si="2"/>
        <v>168.68846608250468</v>
      </c>
    </row>
    <row r="24" spans="1:7" ht="18.75" customHeight="1" x14ac:dyDescent="0.25">
      <c r="A24" s="11" t="s">
        <v>17</v>
      </c>
      <c r="B24" s="27">
        <v>351.5</v>
      </c>
      <c r="C24" s="28">
        <v>939.85</v>
      </c>
      <c r="D24" s="12">
        <f t="shared" si="0"/>
        <v>267.38264580369844</v>
      </c>
      <c r="E24" s="25">
        <v>836.61</v>
      </c>
      <c r="F24" s="13">
        <f t="shared" si="1"/>
        <v>103.24000000000001</v>
      </c>
      <c r="G24" s="13">
        <f t="shared" si="2"/>
        <v>112.34027802679863</v>
      </c>
    </row>
    <row r="25" spans="1:7" ht="18.75" customHeight="1" x14ac:dyDescent="0.25">
      <c r="A25" s="3" t="s">
        <v>18</v>
      </c>
      <c r="B25" s="27"/>
      <c r="C25" s="28">
        <v>0.73</v>
      </c>
      <c r="D25" s="12"/>
      <c r="E25" s="25">
        <v>9.5399999999999991</v>
      </c>
      <c r="F25" s="13">
        <f t="shared" si="1"/>
        <v>-8.8099999999999987</v>
      </c>
      <c r="G25" s="13">
        <f t="shared" si="2"/>
        <v>7.6519916142557651</v>
      </c>
    </row>
    <row r="26" spans="1:7" ht="18.75" customHeight="1" x14ac:dyDescent="0.25">
      <c r="A26" s="11" t="s">
        <v>19</v>
      </c>
      <c r="B26" s="27">
        <v>1496.14</v>
      </c>
      <c r="C26" s="28">
        <v>1295.78</v>
      </c>
      <c r="D26" s="12">
        <f>(C26/B26)*100</f>
        <v>86.608205114494623</v>
      </c>
      <c r="E26" s="25">
        <v>394.8</v>
      </c>
      <c r="F26" s="13">
        <f t="shared" si="1"/>
        <v>900.98</v>
      </c>
      <c r="G26" s="13">
        <f t="shared" si="2"/>
        <v>328.21175278622087</v>
      </c>
    </row>
    <row r="27" spans="1:7" ht="18.75" customHeight="1" x14ac:dyDescent="0.25">
      <c r="A27" s="14" t="s">
        <v>20</v>
      </c>
      <c r="B27" s="23">
        <f>SUM(B18:B26)</f>
        <v>22437.52</v>
      </c>
      <c r="C27" s="23">
        <f>SUM(C18:C26)</f>
        <v>21709.37</v>
      </c>
      <c r="D27" s="9">
        <f>(C27/B27)*100</f>
        <v>96.754766123885332</v>
      </c>
      <c r="E27" s="26">
        <f>SUM(E18:E26)</f>
        <v>20119.59</v>
      </c>
      <c r="F27" s="10">
        <f t="shared" si="1"/>
        <v>1589.7799999999988</v>
      </c>
      <c r="G27" s="10">
        <f t="shared" si="2"/>
        <v>107.90165207143883</v>
      </c>
    </row>
    <row r="28" spans="1:7" s="19" customFormat="1" ht="24.75" hidden="1" customHeight="1" x14ac:dyDescent="0.25">
      <c r="A28" s="16" t="s">
        <v>27</v>
      </c>
      <c r="B28" s="17"/>
      <c r="C28" s="17"/>
      <c r="D28" s="18"/>
      <c r="E28" s="17"/>
      <c r="F28" s="18"/>
      <c r="G28" s="17"/>
    </row>
    <row r="29" spans="1:7" ht="15" customHeight="1" x14ac:dyDescent="0.25"/>
    <row r="31" spans="1:7" x14ac:dyDescent="0.25">
      <c r="D31" s="4"/>
      <c r="E31" s="1"/>
    </row>
    <row r="32" spans="1:7" x14ac:dyDescent="0.25">
      <c r="E32" s="1"/>
    </row>
    <row r="33" spans="5:5" x14ac:dyDescent="0.25">
      <c r="E33" s="1"/>
    </row>
    <row r="34" spans="5:5" x14ac:dyDescent="0.25">
      <c r="E34" s="1"/>
    </row>
  </sheetData>
  <mergeCells count="5">
    <mergeCell ref="A1:G1"/>
    <mergeCell ref="A2:G2"/>
    <mergeCell ref="A4:A5"/>
    <mergeCell ref="B4:D4"/>
    <mergeCell ref="E4:G4"/>
  </mergeCells>
  <pageMargins left="0.11811023622047245" right="0.11811023622047245" top="0.94488188976377963" bottom="0.15748031496062992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на1.10.2023</vt:lpstr>
    </vt:vector>
  </TitlesOfParts>
  <Company>RAIFO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Пользователь Windows</cp:lastModifiedBy>
  <cp:lastPrinted>2023-05-30T11:27:34Z</cp:lastPrinted>
  <dcterms:created xsi:type="dcterms:W3CDTF">2011-02-03T07:56:58Z</dcterms:created>
  <dcterms:modified xsi:type="dcterms:W3CDTF">2023-10-09T12:11:40Z</dcterms:modified>
</cp:coreProperties>
</file>